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<sst xmlns="http://schemas.openxmlformats.org/spreadsheetml/2006/main" count="26" uniqueCount="21">
  <si>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</si>
  <si>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</si>
  <si>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</si>
  <si>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</si>
  <si>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</si>
  <si>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</si>
  <si>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</si>
  <si>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</si>
  <si>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</si>
  <si>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</si>
  <si>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</si>
  <si>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</si>
  <si>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</si>
  <si>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</si>
  <si>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</si>
  <si>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</si>
  <si>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</si>
  <si>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</si>
  <si>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</si>
  <si>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</si>
  <si>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ΙΟΥΝΙΟ ΤΟΥ 2019 ΚΑΙ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</si>
</sst>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19" borderId="10" xfId="0" applyFont="1" applyFill="1" applyBorder="1" applyAlignment="1">
      <alignment wrapText="1"/>
    </xf>
    <xf numFmtId="9" fontId="12" fillId="19" borderId="13" xfId="57" applyFont="1" applyFill="1" applyBorder="1" applyAlignment="1">
      <alignment/>
    </xf>
    <xf numFmtId="1" fontId="12" fillId="19" borderId="13" xfId="57" applyNumberFormat="1" applyFont="1" applyFill="1" applyBorder="1" applyAlignment="1">
      <alignment/>
    </xf>
    <xf numFmtId="9" fontId="12" fillId="19" borderId="14" xfId="57" applyFont="1" applyFill="1" applyBorder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0" fillId="3" borderId="13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zoomScale="75" zoomScaleNormal="75" zoomScalePageLayoutView="0" workbookViewId="0" topLeftCell="A1">
      <selection activeCell="AB14" sqref="AB14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5">
      <c r="A1" s="36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51" t="s">
        <v>0</v>
      </c>
      <c r="C4" s="52"/>
      <c r="D4" s="52"/>
      <c r="E4" s="52"/>
      <c r="F4" s="52"/>
      <c r="G4" s="53"/>
      <c r="H4" s="44" t="s">
        <v>16</v>
      </c>
      <c r="I4" s="44"/>
      <c r="J4" s="44"/>
      <c r="K4" s="44"/>
      <c r="L4" s="44"/>
      <c r="M4" s="44"/>
      <c r="N4" s="51" t="s">
        <v>19</v>
      </c>
      <c r="O4" s="52"/>
      <c r="P4" s="52"/>
      <c r="Q4" s="52"/>
      <c r="R4" s="52"/>
      <c r="S4" s="53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5"/>
    </row>
    <row r="5" spans="1:37" ht="15">
      <c r="A5" s="7"/>
      <c r="B5" s="46">
        <v>2019</v>
      </c>
      <c r="C5" s="47"/>
      <c r="D5" s="46">
        <v>2020</v>
      </c>
      <c r="E5" s="47"/>
      <c r="F5" s="46" t="s">
        <v>4</v>
      </c>
      <c r="G5" s="47"/>
      <c r="H5" s="46">
        <v>2019</v>
      </c>
      <c r="I5" s="47"/>
      <c r="J5" s="46">
        <v>2020</v>
      </c>
      <c r="K5" s="47"/>
      <c r="L5" s="48" t="s">
        <v>4</v>
      </c>
      <c r="M5" s="48"/>
      <c r="N5" s="46">
        <v>2019</v>
      </c>
      <c r="O5" s="47"/>
      <c r="P5" s="46">
        <v>2020</v>
      </c>
      <c r="Q5" s="47"/>
      <c r="R5" s="46" t="s">
        <v>4</v>
      </c>
      <c r="S5" s="47"/>
      <c r="T5" s="46">
        <v>2019</v>
      </c>
      <c r="U5" s="47"/>
      <c r="V5" s="46">
        <v>2020</v>
      </c>
      <c r="W5" s="47"/>
      <c r="X5" s="48" t="s">
        <v>4</v>
      </c>
      <c r="Y5" s="48"/>
      <c r="Z5" s="46">
        <v>2019</v>
      </c>
      <c r="AA5" s="47"/>
      <c r="AB5" s="46">
        <v>2020</v>
      </c>
      <c r="AC5" s="47"/>
      <c r="AD5" s="48" t="s">
        <v>4</v>
      </c>
      <c r="AE5" s="48"/>
      <c r="AF5" s="46">
        <v>2019</v>
      </c>
      <c r="AG5" s="47"/>
      <c r="AH5" s="46">
        <v>2020</v>
      </c>
      <c r="AI5" s="47"/>
      <c r="AJ5" s="48" t="s">
        <v>4</v>
      </c>
      <c r="AK5" s="49"/>
    </row>
    <row r="6" spans="1:39" ht="26.25" customHeight="1">
      <c r="A6" s="9" t="s">
        <v>8</v>
      </c>
      <c r="B6" s="20">
        <v>5970</v>
      </c>
      <c r="C6" s="19">
        <f>B6/B14</f>
        <v>0.7917771883289124</v>
      </c>
      <c r="D6" s="20">
        <v>6514</v>
      </c>
      <c r="E6" s="19">
        <f>D6/D14</f>
        <v>0.7748304983941953</v>
      </c>
      <c r="F6" s="21">
        <f aca="true" t="shared" si="0" ref="F6:F14">D6-B6</f>
        <v>544</v>
      </c>
      <c r="G6" s="19">
        <f aca="true" t="shared" si="1" ref="G6:G14">F6/B6</f>
        <v>0.09112227805695143</v>
      </c>
      <c r="H6" s="20">
        <v>451</v>
      </c>
      <c r="I6" s="19">
        <f>H6/H14</f>
        <v>0.7954144620811288</v>
      </c>
      <c r="J6" s="20">
        <v>2832</v>
      </c>
      <c r="K6" s="19">
        <f>J6/J14</f>
        <v>0.4651773981603154</v>
      </c>
      <c r="L6" s="21">
        <f aca="true" t="shared" si="2" ref="L6:L14">J6-H6</f>
        <v>2381</v>
      </c>
      <c r="M6" s="19">
        <f aca="true" t="shared" si="3" ref="M6:M14">L6/H6</f>
        <v>5.279379157427938</v>
      </c>
      <c r="N6" s="20">
        <v>2492</v>
      </c>
      <c r="O6" s="19">
        <f>N6/N14</f>
        <v>0.7913623372499206</v>
      </c>
      <c r="P6" s="20">
        <v>3882</v>
      </c>
      <c r="Q6" s="19">
        <f>P6/P14</f>
        <v>0.716104039845047</v>
      </c>
      <c r="R6" s="21">
        <f>P6-N6</f>
        <v>1390</v>
      </c>
      <c r="S6" s="19">
        <f>R6/N6</f>
        <v>0.557784911717496</v>
      </c>
      <c r="T6" s="20">
        <v>4475</v>
      </c>
      <c r="U6" s="19">
        <f>T6/T14</f>
        <v>0.7666609559705329</v>
      </c>
      <c r="V6" s="20">
        <v>5028</v>
      </c>
      <c r="W6" s="19">
        <f>V6/V14</f>
        <v>0.7109728506787331</v>
      </c>
      <c r="X6" s="21">
        <f>V6-T6</f>
        <v>553</v>
      </c>
      <c r="Y6" s="19">
        <f>X6/T6</f>
        <v>0.1235754189944134</v>
      </c>
      <c r="Z6" s="20">
        <v>1132</v>
      </c>
      <c r="AA6" s="19">
        <f>Z6/Z14</f>
        <v>0.6063202999464381</v>
      </c>
      <c r="AB6" s="20">
        <v>2034</v>
      </c>
      <c r="AC6" s="19">
        <f>AB6/AB14</f>
        <v>0.48776978417266187</v>
      </c>
      <c r="AD6" s="21">
        <f>AB6-Z6</f>
        <v>902</v>
      </c>
      <c r="AE6" s="19">
        <f>AD6/Z6</f>
        <v>0.7968197879858657</v>
      </c>
      <c r="AF6" s="21">
        <f aca="true" t="shared" si="4" ref="AF6:AF14">SUM(B6,H6,N6,T6,Z6)</f>
        <v>14520</v>
      </c>
      <c r="AG6" s="19">
        <f>AF6/AF14</f>
        <v>0.7658227848101266</v>
      </c>
      <c r="AH6" s="21">
        <f>SUM(D6,J6,P6,V6,AB6)</f>
        <v>20290</v>
      </c>
      <c r="AI6" s="22">
        <f>AH6/AH14</f>
        <v>0.6511971243340394</v>
      </c>
      <c r="AJ6" s="21">
        <f>AH6-AF6</f>
        <v>5770</v>
      </c>
      <c r="AK6" s="23">
        <f>AJ6/AF6</f>
        <v>0.3973829201101928</v>
      </c>
      <c r="AL6" s="1"/>
      <c r="AM6" s="1"/>
    </row>
    <row r="7" spans="1:39" ht="26.25" customHeight="1">
      <c r="A7" s="10" t="s">
        <v>6</v>
      </c>
      <c r="B7" s="20">
        <v>812</v>
      </c>
      <c r="C7" s="19">
        <f>B7/B14</f>
        <v>0.1076923076923077</v>
      </c>
      <c r="D7" s="20">
        <v>1066</v>
      </c>
      <c r="E7" s="19">
        <f>D7/D14</f>
        <v>0.1267990959914357</v>
      </c>
      <c r="F7" s="21">
        <f t="shared" si="0"/>
        <v>254</v>
      </c>
      <c r="G7" s="19">
        <f t="shared" si="1"/>
        <v>0.312807881773399</v>
      </c>
      <c r="H7" s="20">
        <v>80</v>
      </c>
      <c r="I7" s="19">
        <f>H7/H14</f>
        <v>0.14109347442680775</v>
      </c>
      <c r="J7" s="20">
        <v>2778</v>
      </c>
      <c r="K7" s="19">
        <f>J7/J14</f>
        <v>0.45630749014454663</v>
      </c>
      <c r="L7" s="21">
        <f t="shared" si="2"/>
        <v>2698</v>
      </c>
      <c r="M7" s="19">
        <f t="shared" si="3"/>
        <v>33.725</v>
      </c>
      <c r="N7" s="20">
        <v>425</v>
      </c>
      <c r="O7" s="19">
        <f>N7/N14</f>
        <v>0.13496348046999046</v>
      </c>
      <c r="P7" s="20">
        <v>1052</v>
      </c>
      <c r="Q7" s="19">
        <f>P7/P14</f>
        <v>0.19406013650617968</v>
      </c>
      <c r="R7" s="21">
        <f aca="true" t="shared" si="5" ref="R7:R14">P7-N7</f>
        <v>627</v>
      </c>
      <c r="S7" s="19">
        <f aca="true" t="shared" si="6" ref="S7:S14">R7/N7</f>
        <v>1.4752941176470589</v>
      </c>
      <c r="T7" s="20">
        <v>739</v>
      </c>
      <c r="U7" s="19">
        <f>T7/T14</f>
        <v>0.12660613328764778</v>
      </c>
      <c r="V7" s="20">
        <v>1234</v>
      </c>
      <c r="W7" s="19">
        <f>V7/V14</f>
        <v>0.17449095022624433</v>
      </c>
      <c r="X7" s="21">
        <f aca="true" t="shared" si="7" ref="X7:X14">V7-T7</f>
        <v>495</v>
      </c>
      <c r="Y7" s="19">
        <f aca="true" t="shared" si="8" ref="Y7:Y14">X7/T7</f>
        <v>0.6698240866035182</v>
      </c>
      <c r="Z7" s="20">
        <v>276</v>
      </c>
      <c r="AA7" s="19">
        <f>Z7/Z14</f>
        <v>0.14783074450990893</v>
      </c>
      <c r="AB7" s="20">
        <v>1290</v>
      </c>
      <c r="AC7" s="19">
        <f>AB7/AB14</f>
        <v>0.30935251798561153</v>
      </c>
      <c r="AD7" s="21">
        <f aca="true" t="shared" si="9" ref="AD7:AD14">AB7-Z7</f>
        <v>1014</v>
      </c>
      <c r="AE7" s="19">
        <f aca="true" t="shared" si="10" ref="AE7:AE14">AD7/Z7</f>
        <v>3.6739130434782608</v>
      </c>
      <c r="AF7" s="21">
        <f t="shared" si="4"/>
        <v>2332</v>
      </c>
      <c r="AG7" s="19">
        <f>AF7/AF14</f>
        <v>0.1229957805907173</v>
      </c>
      <c r="AH7" s="21">
        <f aca="true" t="shared" si="11" ref="AH7:AH13">SUM(D7,J7,P7,V7,AB7)</f>
        <v>7420</v>
      </c>
      <c r="AI7" s="22">
        <f>AH7/AH14</f>
        <v>0.23814108736119136</v>
      </c>
      <c r="AJ7" s="21">
        <f aca="true" t="shared" si="12" ref="AJ7:AJ14">AH7-AF7</f>
        <v>5088</v>
      </c>
      <c r="AK7" s="23">
        <f aca="true" t="shared" si="13" ref="AK7:AK14">AJ7/AF7</f>
        <v>2.1818181818181817</v>
      </c>
      <c r="AL7" s="1"/>
      <c r="AM7" s="1"/>
    </row>
    <row r="8" spans="1:39" ht="18" customHeight="1">
      <c r="A8" s="10" t="s">
        <v>7</v>
      </c>
      <c r="B8" s="20">
        <v>232</v>
      </c>
      <c r="C8" s="19">
        <f>B8/B14</f>
        <v>0.03076923076923077</v>
      </c>
      <c r="D8" s="20">
        <v>234</v>
      </c>
      <c r="E8" s="19">
        <f>D8/D14</f>
        <v>0.02783394790055906</v>
      </c>
      <c r="F8" s="21">
        <f t="shared" si="0"/>
        <v>2</v>
      </c>
      <c r="G8" s="19">
        <f t="shared" si="1"/>
        <v>0.008620689655172414</v>
      </c>
      <c r="H8" s="20">
        <v>8</v>
      </c>
      <c r="I8" s="19">
        <f>H8/H14</f>
        <v>0.014109347442680775</v>
      </c>
      <c r="J8" s="20">
        <v>80</v>
      </c>
      <c r="K8" s="19">
        <f>J8/J14</f>
        <v>0.013140604467805518</v>
      </c>
      <c r="L8" s="21">
        <f t="shared" si="2"/>
        <v>72</v>
      </c>
      <c r="M8" s="19">
        <f t="shared" si="3"/>
        <v>9</v>
      </c>
      <c r="N8" s="20">
        <v>59</v>
      </c>
      <c r="O8" s="19">
        <f>N8/N14</f>
        <v>0.018736106700539854</v>
      </c>
      <c r="P8" s="20">
        <v>87</v>
      </c>
      <c r="Q8" s="19">
        <f>P8/P14</f>
        <v>0.016048699501936912</v>
      </c>
      <c r="R8" s="21">
        <f t="shared" si="5"/>
        <v>28</v>
      </c>
      <c r="S8" s="19">
        <f t="shared" si="6"/>
        <v>0.4745762711864407</v>
      </c>
      <c r="T8" s="20">
        <v>95</v>
      </c>
      <c r="U8" s="19">
        <f>T8/T14</f>
        <v>0.016275483981497346</v>
      </c>
      <c r="V8" s="20">
        <v>148</v>
      </c>
      <c r="W8" s="19">
        <f>V8/V14</f>
        <v>0.02092760180995475</v>
      </c>
      <c r="X8" s="21">
        <f t="shared" si="7"/>
        <v>53</v>
      </c>
      <c r="Y8" s="19">
        <f t="shared" si="8"/>
        <v>0.5578947368421052</v>
      </c>
      <c r="Z8" s="20">
        <v>143</v>
      </c>
      <c r="AA8" s="19">
        <f>Z8/Z14</f>
        <v>0.07659346545259775</v>
      </c>
      <c r="AB8" s="20">
        <v>376</v>
      </c>
      <c r="AC8" s="19">
        <f>AB8/AB14</f>
        <v>0.09016786570743406</v>
      </c>
      <c r="AD8" s="21">
        <f t="shared" si="9"/>
        <v>233</v>
      </c>
      <c r="AE8" s="19">
        <f t="shared" si="10"/>
        <v>1.6293706293706294</v>
      </c>
      <c r="AF8" s="21">
        <f t="shared" si="4"/>
        <v>537</v>
      </c>
      <c r="AG8" s="19">
        <f>AF8/AF14</f>
        <v>0.02832278481012658</v>
      </c>
      <c r="AH8" s="21">
        <f t="shared" si="11"/>
        <v>925</v>
      </c>
      <c r="AI8" s="22">
        <f>AH8/AH14</f>
        <v>0.02968739970473073</v>
      </c>
      <c r="AJ8" s="21">
        <f t="shared" si="12"/>
        <v>388</v>
      </c>
      <c r="AK8" s="23">
        <f t="shared" si="13"/>
        <v>0.7225325884543762</v>
      </c>
      <c r="AL8" s="1"/>
      <c r="AM8" s="1"/>
    </row>
    <row r="9" spans="1:39" s="13" customFormat="1" ht="29.25" customHeight="1">
      <c r="A9" s="32" t="s">
        <v>13</v>
      </c>
      <c r="B9" s="43">
        <f>SUM(B7:B8)</f>
        <v>1044</v>
      </c>
      <c r="C9" s="33">
        <f>B9/B14</f>
        <v>0.13846153846153847</v>
      </c>
      <c r="D9" s="43">
        <f>SUM(D7:D8)</f>
        <v>1300</v>
      </c>
      <c r="E9" s="33">
        <f>D9/D14</f>
        <v>0.15463304389199475</v>
      </c>
      <c r="F9" s="34">
        <f t="shared" si="0"/>
        <v>256</v>
      </c>
      <c r="G9" s="33">
        <f t="shared" si="1"/>
        <v>0.24521072796934865</v>
      </c>
      <c r="H9" s="43">
        <f>SUM(H7:H8)</f>
        <v>88</v>
      </c>
      <c r="I9" s="33">
        <f>H9/H14</f>
        <v>0.15520282186948853</v>
      </c>
      <c r="J9" s="43">
        <f>SUM(J7:J8)</f>
        <v>2858</v>
      </c>
      <c r="K9" s="33">
        <f>J9/J14</f>
        <v>0.46944809461235215</v>
      </c>
      <c r="L9" s="34">
        <f t="shared" si="2"/>
        <v>2770</v>
      </c>
      <c r="M9" s="33">
        <f t="shared" si="3"/>
        <v>31.477272727272727</v>
      </c>
      <c r="N9" s="43">
        <f>SUM(N7:N8)</f>
        <v>484</v>
      </c>
      <c r="O9" s="33">
        <f>N9/N14</f>
        <v>0.15369958717053034</v>
      </c>
      <c r="P9" s="43">
        <f>SUM(P7:P8)</f>
        <v>1139</v>
      </c>
      <c r="Q9" s="33">
        <f>P9/P14</f>
        <v>0.21010883600811658</v>
      </c>
      <c r="R9" s="34">
        <f t="shared" si="5"/>
        <v>655</v>
      </c>
      <c r="S9" s="33">
        <f t="shared" si="6"/>
        <v>1.353305785123967</v>
      </c>
      <c r="T9" s="43">
        <f>SUM(T7:T8)</f>
        <v>834</v>
      </c>
      <c r="U9" s="33">
        <f>T9/T14</f>
        <v>0.1428816172691451</v>
      </c>
      <c r="V9" s="43">
        <f>SUM(V7:V8)</f>
        <v>1382</v>
      </c>
      <c r="W9" s="33">
        <f>V9/V14</f>
        <v>0.1954185520361991</v>
      </c>
      <c r="X9" s="34">
        <f t="shared" si="7"/>
        <v>548</v>
      </c>
      <c r="Y9" s="33">
        <f t="shared" si="8"/>
        <v>0.657074340527578</v>
      </c>
      <c r="Z9" s="43">
        <f>SUM(Z7:Z8)</f>
        <v>419</v>
      </c>
      <c r="AA9" s="33">
        <f>Z9/Z14</f>
        <v>0.2244242099625067</v>
      </c>
      <c r="AB9" s="43">
        <f>SUM(AB7:AB8)</f>
        <v>1666</v>
      </c>
      <c r="AC9" s="33">
        <f>AB9/AB14</f>
        <v>0.39952038369304554</v>
      </c>
      <c r="AD9" s="34">
        <f t="shared" si="9"/>
        <v>1247</v>
      </c>
      <c r="AE9" s="33">
        <f t="shared" si="10"/>
        <v>2.976133651551313</v>
      </c>
      <c r="AF9" s="34">
        <f t="shared" si="4"/>
        <v>2869</v>
      </c>
      <c r="AG9" s="33">
        <f>AF9/AF14</f>
        <v>0.15131856540084387</v>
      </c>
      <c r="AH9" s="34">
        <f>SUM(D9,J9,P9,V9,AB9)</f>
        <v>8345</v>
      </c>
      <c r="AI9" s="33">
        <f>AH9/AH14</f>
        <v>0.26782848706592205</v>
      </c>
      <c r="AJ9" s="34">
        <f t="shared" si="12"/>
        <v>5476</v>
      </c>
      <c r="AK9" s="35">
        <f t="shared" si="13"/>
        <v>1.9086789822237713</v>
      </c>
      <c r="AL9" s="12"/>
      <c r="AM9" s="12"/>
    </row>
    <row r="10" spans="1:39" s="31" customFormat="1" ht="17.25" customHeight="1">
      <c r="A10" s="9" t="s">
        <v>9</v>
      </c>
      <c r="B10" s="30">
        <v>40</v>
      </c>
      <c r="C10" s="19">
        <f>B10/B14</f>
        <v>0.005305039787798408</v>
      </c>
      <c r="D10" s="30">
        <v>35</v>
      </c>
      <c r="E10" s="19">
        <f>D10/D14</f>
        <v>0.004163197335553705</v>
      </c>
      <c r="F10" s="21">
        <f t="shared" si="0"/>
        <v>-5</v>
      </c>
      <c r="G10" s="19">
        <f t="shared" si="1"/>
        <v>-0.125</v>
      </c>
      <c r="H10" s="30">
        <v>15</v>
      </c>
      <c r="I10" s="19">
        <f>H10/H14</f>
        <v>0.026455026455026454</v>
      </c>
      <c r="J10" s="30">
        <v>55</v>
      </c>
      <c r="K10" s="19">
        <f>J10/J14</f>
        <v>0.009034165571616294</v>
      </c>
      <c r="L10" s="21">
        <f t="shared" si="2"/>
        <v>40</v>
      </c>
      <c r="M10" s="19">
        <f t="shared" si="3"/>
        <v>2.6666666666666665</v>
      </c>
      <c r="N10" s="30">
        <v>16</v>
      </c>
      <c r="O10" s="19">
        <f>N10/N14</f>
        <v>0.0050809780882819944</v>
      </c>
      <c r="P10" s="30">
        <v>23</v>
      </c>
      <c r="Q10" s="19">
        <f>P10/P14</f>
        <v>0.004242759638443091</v>
      </c>
      <c r="R10" s="21">
        <f t="shared" si="5"/>
        <v>7</v>
      </c>
      <c r="S10" s="19">
        <f t="shared" si="6"/>
        <v>0.4375</v>
      </c>
      <c r="T10" s="30">
        <v>25</v>
      </c>
      <c r="U10" s="19">
        <f>T10/T14</f>
        <v>0.004283022100394038</v>
      </c>
      <c r="V10" s="30">
        <v>24</v>
      </c>
      <c r="W10" s="19">
        <f>V10/V14</f>
        <v>0.003393665158371041</v>
      </c>
      <c r="X10" s="21">
        <f t="shared" si="7"/>
        <v>-1</v>
      </c>
      <c r="Y10" s="19">
        <f t="shared" si="8"/>
        <v>-0.04</v>
      </c>
      <c r="Z10" s="30">
        <v>7</v>
      </c>
      <c r="AA10" s="19">
        <f>Z10/Z14</f>
        <v>0.003749330476700589</v>
      </c>
      <c r="AB10" s="30">
        <v>8</v>
      </c>
      <c r="AC10" s="19">
        <f>AB10/AB14</f>
        <v>0.0019184652278177458</v>
      </c>
      <c r="AD10" s="21">
        <f t="shared" si="9"/>
        <v>1</v>
      </c>
      <c r="AE10" s="19">
        <f t="shared" si="10"/>
        <v>0.14285714285714285</v>
      </c>
      <c r="AF10" s="21">
        <f t="shared" si="4"/>
        <v>103</v>
      </c>
      <c r="AG10" s="19">
        <f>AF10/AF14</f>
        <v>0.005432489451476793</v>
      </c>
      <c r="AH10" s="21">
        <f t="shared" si="11"/>
        <v>145</v>
      </c>
      <c r="AI10" s="22">
        <f>AH10/AH14</f>
        <v>0.004653700494255087</v>
      </c>
      <c r="AJ10" s="21">
        <f t="shared" si="12"/>
        <v>42</v>
      </c>
      <c r="AK10" s="23">
        <f t="shared" si="13"/>
        <v>0.4077669902912621</v>
      </c>
      <c r="AL10" s="1"/>
      <c r="AM10" s="1"/>
    </row>
    <row r="11" spans="1:39" s="13" customFormat="1" ht="21.75" customHeight="1">
      <c r="A11" s="37" t="s">
        <v>10</v>
      </c>
      <c r="B11" s="20">
        <v>320</v>
      </c>
      <c r="C11" s="39">
        <f>B11/B14</f>
        <v>0.042440318302387266</v>
      </c>
      <c r="D11" s="38">
        <v>409</v>
      </c>
      <c r="E11" s="39">
        <f>D11/D14</f>
        <v>0.048649934578327586</v>
      </c>
      <c r="F11" s="40">
        <f t="shared" si="0"/>
        <v>89</v>
      </c>
      <c r="G11" s="39">
        <f t="shared" si="1"/>
        <v>0.278125</v>
      </c>
      <c r="H11" s="20">
        <v>12</v>
      </c>
      <c r="I11" s="39">
        <f>H11/H14</f>
        <v>0.021164021164021163</v>
      </c>
      <c r="J11" s="38">
        <v>334</v>
      </c>
      <c r="K11" s="39">
        <f>J11/J14</f>
        <v>0.054862023653088045</v>
      </c>
      <c r="L11" s="40">
        <f t="shared" si="2"/>
        <v>322</v>
      </c>
      <c r="M11" s="39">
        <f t="shared" si="3"/>
        <v>26.833333333333332</v>
      </c>
      <c r="N11" s="20">
        <v>125</v>
      </c>
      <c r="O11" s="39">
        <f>N11/N14</f>
        <v>0.03969514131470308</v>
      </c>
      <c r="P11" s="38">
        <v>336</v>
      </c>
      <c r="Q11" s="39">
        <f>P11/P14</f>
        <v>0.06198118428334256</v>
      </c>
      <c r="R11" s="40">
        <f t="shared" si="5"/>
        <v>211</v>
      </c>
      <c r="S11" s="39">
        <f t="shared" si="6"/>
        <v>1.688</v>
      </c>
      <c r="T11" s="20">
        <v>285</v>
      </c>
      <c r="U11" s="39">
        <f>T11/T14</f>
        <v>0.04882645194449203</v>
      </c>
      <c r="V11" s="38">
        <v>441</v>
      </c>
      <c r="W11" s="39">
        <f>V11/V14</f>
        <v>0.062358597285067874</v>
      </c>
      <c r="X11" s="40">
        <f t="shared" si="7"/>
        <v>156</v>
      </c>
      <c r="Y11" s="39">
        <f t="shared" si="8"/>
        <v>0.5473684210526316</v>
      </c>
      <c r="Z11" s="20">
        <v>63</v>
      </c>
      <c r="AA11" s="39">
        <f>Z11/Z14</f>
        <v>0.033743974290305304</v>
      </c>
      <c r="AB11" s="38">
        <v>211</v>
      </c>
      <c r="AC11" s="39">
        <f>AB11/AB14</f>
        <v>0.050599520383693045</v>
      </c>
      <c r="AD11" s="40">
        <f t="shared" si="9"/>
        <v>148</v>
      </c>
      <c r="AE11" s="39">
        <f t="shared" si="10"/>
        <v>2.3492063492063493</v>
      </c>
      <c r="AF11" s="40">
        <f t="shared" si="4"/>
        <v>805</v>
      </c>
      <c r="AG11" s="39">
        <f>AF11/AF14</f>
        <v>0.042457805907173</v>
      </c>
      <c r="AH11" s="40">
        <f t="shared" si="11"/>
        <v>1731</v>
      </c>
      <c r="AI11" s="41">
        <f>AH11/AH14</f>
        <v>0.05555555555555555</v>
      </c>
      <c r="AJ11" s="40">
        <f t="shared" si="12"/>
        <v>926</v>
      </c>
      <c r="AK11" s="42">
        <f t="shared" si="13"/>
        <v>1.1503105590062113</v>
      </c>
      <c r="AL11" s="12"/>
      <c r="AM11" s="12"/>
    </row>
    <row r="12" spans="1:39" ht="58.5" customHeight="1">
      <c r="A12" s="9" t="s">
        <v>11</v>
      </c>
      <c r="B12" s="20">
        <v>102</v>
      </c>
      <c r="C12" s="19">
        <f>B12/B14</f>
        <v>0.013527851458885942</v>
      </c>
      <c r="D12" s="20">
        <v>88</v>
      </c>
      <c r="E12" s="19">
        <f>D12/D14</f>
        <v>0.01046746758653503</v>
      </c>
      <c r="F12" s="21">
        <f t="shared" si="0"/>
        <v>-14</v>
      </c>
      <c r="G12" s="19">
        <f t="shared" si="1"/>
        <v>-0.13725490196078433</v>
      </c>
      <c r="H12" s="20">
        <v>1</v>
      </c>
      <c r="I12" s="19">
        <f>H12/H14</f>
        <v>0.001763668430335097</v>
      </c>
      <c r="J12" s="20">
        <v>4</v>
      </c>
      <c r="K12" s="19">
        <f>J12/J14</f>
        <v>0.000657030223390276</v>
      </c>
      <c r="L12" s="21">
        <f t="shared" si="2"/>
        <v>3</v>
      </c>
      <c r="M12" s="19">
        <f t="shared" si="3"/>
        <v>3</v>
      </c>
      <c r="N12" s="20">
        <v>14</v>
      </c>
      <c r="O12" s="19">
        <f>N12/N14</f>
        <v>0.004445855827246745</v>
      </c>
      <c r="P12" s="20">
        <v>20</v>
      </c>
      <c r="Q12" s="19">
        <f>P12/P14</f>
        <v>0.003689356207341819</v>
      </c>
      <c r="R12" s="21">
        <f t="shared" si="5"/>
        <v>6</v>
      </c>
      <c r="S12" s="19">
        <f t="shared" si="6"/>
        <v>0.42857142857142855</v>
      </c>
      <c r="T12" s="20">
        <v>184</v>
      </c>
      <c r="U12" s="19">
        <f>T12/T14</f>
        <v>0.03152304265890012</v>
      </c>
      <c r="V12" s="20">
        <v>163</v>
      </c>
      <c r="W12" s="19">
        <f>V12/V14</f>
        <v>0.023048642533936653</v>
      </c>
      <c r="X12" s="21">
        <f t="shared" si="7"/>
        <v>-21</v>
      </c>
      <c r="Y12" s="19">
        <f t="shared" si="8"/>
        <v>-0.11413043478260869</v>
      </c>
      <c r="Z12" s="20">
        <v>224</v>
      </c>
      <c r="AA12" s="19">
        <f>Z12/Z14</f>
        <v>0.11997857525441885</v>
      </c>
      <c r="AB12" s="20">
        <v>235</v>
      </c>
      <c r="AC12" s="19">
        <f>AB12/AB14</f>
        <v>0.05635491606714628</v>
      </c>
      <c r="AD12" s="21">
        <f t="shared" si="9"/>
        <v>11</v>
      </c>
      <c r="AE12" s="19">
        <f t="shared" si="10"/>
        <v>0.049107142857142856</v>
      </c>
      <c r="AF12" s="21">
        <f t="shared" si="4"/>
        <v>525</v>
      </c>
      <c r="AG12" s="19">
        <f>AF12/AF14</f>
        <v>0.027689873417721517</v>
      </c>
      <c r="AH12" s="21">
        <f t="shared" si="11"/>
        <v>510</v>
      </c>
      <c r="AI12" s="22">
        <f>AH12/AH14</f>
        <v>0.016368187945310995</v>
      </c>
      <c r="AJ12" s="21">
        <f t="shared" si="12"/>
        <v>-15</v>
      </c>
      <c r="AK12" s="23">
        <f t="shared" si="13"/>
        <v>-0.02857142857142857</v>
      </c>
      <c r="AL12" s="1"/>
      <c r="AM12" s="1"/>
    </row>
    <row r="13" spans="1:39" ht="46.5" customHeight="1">
      <c r="A13" s="9" t="s">
        <v>12</v>
      </c>
      <c r="B13" s="20">
        <v>64</v>
      </c>
      <c r="C13" s="19">
        <f>B13/B14</f>
        <v>0.008488063660477453</v>
      </c>
      <c r="D13" s="20">
        <v>61</v>
      </c>
      <c r="E13" s="19">
        <f>D13/D14</f>
        <v>0.007255858213393601</v>
      </c>
      <c r="F13" s="21">
        <f t="shared" si="0"/>
        <v>-3</v>
      </c>
      <c r="G13" s="19">
        <f t="shared" si="1"/>
        <v>-0.046875</v>
      </c>
      <c r="H13" s="20">
        <v>0</v>
      </c>
      <c r="I13" s="19">
        <f>H13/H14</f>
        <v>0</v>
      </c>
      <c r="J13" s="20">
        <v>5</v>
      </c>
      <c r="K13" s="19">
        <f>J13/J14</f>
        <v>0.0008212877792378449</v>
      </c>
      <c r="L13" s="21">
        <f t="shared" si="2"/>
        <v>5</v>
      </c>
      <c r="M13" s="19" t="e">
        <f t="shared" si="3"/>
        <v>#DIV/0!</v>
      </c>
      <c r="N13" s="20">
        <v>18</v>
      </c>
      <c r="O13" s="19">
        <f>N13/N14</f>
        <v>0.0057161003493172435</v>
      </c>
      <c r="P13" s="20">
        <v>21</v>
      </c>
      <c r="Q13" s="19">
        <f>P13/P14</f>
        <v>0.00387382401770891</v>
      </c>
      <c r="R13" s="21">
        <f t="shared" si="5"/>
        <v>3</v>
      </c>
      <c r="S13" s="19">
        <f t="shared" si="6"/>
        <v>0.16666666666666666</v>
      </c>
      <c r="T13" s="20">
        <v>34</v>
      </c>
      <c r="U13" s="19">
        <f>T13/T14</f>
        <v>0.005824910056535891</v>
      </c>
      <c r="V13" s="20">
        <v>34</v>
      </c>
      <c r="W13" s="19">
        <f>V13/V14</f>
        <v>0.004807692307692308</v>
      </c>
      <c r="X13" s="21">
        <f t="shared" si="7"/>
        <v>0</v>
      </c>
      <c r="Y13" s="19">
        <f t="shared" si="8"/>
        <v>0</v>
      </c>
      <c r="Z13" s="20">
        <v>22</v>
      </c>
      <c r="AA13" s="19">
        <f>Z13/Z14</f>
        <v>0.011783610069630423</v>
      </c>
      <c r="AB13" s="20">
        <v>16</v>
      </c>
      <c r="AC13" s="19">
        <f>AB13/AB14</f>
        <v>0.0038369304556354917</v>
      </c>
      <c r="AD13" s="21">
        <f t="shared" si="9"/>
        <v>-6</v>
      </c>
      <c r="AE13" s="19">
        <f t="shared" si="10"/>
        <v>-0.2727272727272727</v>
      </c>
      <c r="AF13" s="21">
        <f t="shared" si="4"/>
        <v>138</v>
      </c>
      <c r="AG13" s="19">
        <f>AF13/AF14</f>
        <v>0.007278481012658228</v>
      </c>
      <c r="AH13" s="21">
        <f t="shared" si="11"/>
        <v>137</v>
      </c>
      <c r="AI13" s="22">
        <f>AH13/AH14</f>
        <v>0.004396944604916875</v>
      </c>
      <c r="AJ13" s="21">
        <f t="shared" si="12"/>
        <v>-1</v>
      </c>
      <c r="AK13" s="23">
        <f t="shared" si="13"/>
        <v>-0.007246376811594203</v>
      </c>
      <c r="AL13" s="1"/>
      <c r="AM13" s="1"/>
    </row>
    <row r="14" spans="1:39" ht="15.75" thickBot="1">
      <c r="A14" s="11" t="s">
        <v>5</v>
      </c>
      <c r="B14" s="24">
        <f>SUM(B6:B8,B10:B13)</f>
        <v>7540</v>
      </c>
      <c r="C14" s="25">
        <f>B14/B14</f>
        <v>1</v>
      </c>
      <c r="D14" s="24">
        <f>SUM(D6:D8,D10:D13)</f>
        <v>8407</v>
      </c>
      <c r="E14" s="25">
        <f>D14/D14</f>
        <v>1</v>
      </c>
      <c r="F14" s="26">
        <f t="shared" si="0"/>
        <v>867</v>
      </c>
      <c r="G14" s="27">
        <f t="shared" si="1"/>
        <v>0.1149867374005305</v>
      </c>
      <c r="H14" s="29">
        <f>SUM(H6:H8,H10:H13)</f>
        <v>567</v>
      </c>
      <c r="I14" s="25">
        <f>H14/H14</f>
        <v>1</v>
      </c>
      <c r="J14" s="24">
        <f>SUM(J6:J8,J10:J13)</f>
        <v>6088</v>
      </c>
      <c r="K14" s="25">
        <f>J14/J14</f>
        <v>1</v>
      </c>
      <c r="L14" s="26">
        <f t="shared" si="2"/>
        <v>5521</v>
      </c>
      <c r="M14" s="27">
        <f t="shared" si="3"/>
        <v>9.737213403880071</v>
      </c>
      <c r="N14" s="29">
        <f>SUM(N6:N8,N10:N13)</f>
        <v>3149</v>
      </c>
      <c r="O14" s="25">
        <f>N14/N14</f>
        <v>1</v>
      </c>
      <c r="P14" s="24">
        <f>SUM(P6:P8,P10:P13)</f>
        <v>5421</v>
      </c>
      <c r="Q14" s="25">
        <f>P14/P14</f>
        <v>1</v>
      </c>
      <c r="R14" s="26">
        <f t="shared" si="5"/>
        <v>2272</v>
      </c>
      <c r="S14" s="27">
        <f t="shared" si="6"/>
        <v>0.7214988885360432</v>
      </c>
      <c r="T14" s="29">
        <f>SUM(T10:T13,T6:T8)</f>
        <v>5837</v>
      </c>
      <c r="U14" s="25">
        <f>T14/T14</f>
        <v>1</v>
      </c>
      <c r="V14" s="24">
        <f>SUM(V6:V8,V10:V13)</f>
        <v>7072</v>
      </c>
      <c r="W14" s="25">
        <f>V14/V14</f>
        <v>1</v>
      </c>
      <c r="X14" s="26">
        <f t="shared" si="7"/>
        <v>1235</v>
      </c>
      <c r="Y14" s="27">
        <f t="shared" si="8"/>
        <v>0.21158129175946547</v>
      </c>
      <c r="Z14" s="29">
        <f>SUM(Z10:Z13,Z6:Z8)</f>
        <v>1867</v>
      </c>
      <c r="AA14" s="25">
        <f>Z14/Z14</f>
        <v>1</v>
      </c>
      <c r="AB14" s="24">
        <f>SUM(AB6:AB8,AB10:AB13)</f>
        <v>4170</v>
      </c>
      <c r="AC14" s="25">
        <f>AB14/AB14</f>
        <v>1</v>
      </c>
      <c r="AD14" s="26">
        <f t="shared" si="9"/>
        <v>2303</v>
      </c>
      <c r="AE14" s="27">
        <f t="shared" si="10"/>
        <v>1.2335297268344938</v>
      </c>
      <c r="AF14" s="26">
        <f t="shared" si="4"/>
        <v>18960</v>
      </c>
      <c r="AG14" s="25">
        <f>AF14/AF14</f>
        <v>1</v>
      </c>
      <c r="AH14" s="26">
        <f>SUM(D14,J14,P14,V14,AB14)</f>
        <v>31158</v>
      </c>
      <c r="AI14" s="25">
        <f>AH14/AH14</f>
        <v>1</v>
      </c>
      <c r="AJ14" s="26">
        <f t="shared" si="12"/>
        <v>12198</v>
      </c>
      <c r="AK14" s="28">
        <f t="shared" si="13"/>
        <v>0.6433544303797468</v>
      </c>
      <c r="AL14" s="1"/>
      <c r="AM14" s="1"/>
    </row>
    <row r="15" spans="1:37" ht="21.75" customHeight="1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"/>
      <c r="S15" s="1"/>
      <c r="U15" s="1"/>
      <c r="V15" s="1"/>
      <c r="W15" s="1"/>
      <c r="X15" s="1"/>
      <c r="Y15" s="1"/>
      <c r="AA15" s="1"/>
      <c r="AB15" s="1"/>
      <c r="AC15" s="1"/>
      <c r="AD15" s="1"/>
      <c r="AE15" s="1"/>
      <c r="AF15" s="1"/>
      <c r="AG15" s="1"/>
      <c r="AH15" s="1"/>
      <c r="AI15" s="3"/>
      <c r="AJ15" s="1"/>
      <c r="AK15" s="1"/>
    </row>
    <row r="16" spans="1:27" ht="15">
      <c r="A16" s="4" t="s">
        <v>18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/>
      <c r="O16" s="1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C17" s="1"/>
      <c r="D17" s="1"/>
      <c r="E17" s="1"/>
      <c r="F17" s="1"/>
      <c r="N17"/>
      <c r="O17" s="1"/>
      <c r="P17" s="6" t="s">
        <v>14</v>
      </c>
      <c r="Q17" s="1"/>
      <c r="S17" s="1"/>
      <c r="T17" s="1"/>
      <c r="U17" s="1"/>
      <c r="V17" s="1"/>
      <c r="W17" s="1"/>
      <c r="X17" s="1"/>
      <c r="Y17" s="1"/>
      <c r="Z17" s="1"/>
      <c r="AA17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5:Q15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5" right="0.25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2020-06-12T06:43:49Z</cp:lastPrinted>
  <dcterms:created xsi:type="dcterms:W3CDTF">2011-02-02T11:32:10Z</dcterms:created>
  <dcterms:modified xsi:type="dcterms:W3CDTF">2020-07-02T08:41:54Z</dcterms:modified>
  <cp:category/>
  <cp:version/>
  <cp:contentType/>
  <cp:contentStatus/>
</cp:coreProperties>
</file>